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0" windowWidth="19140" windowHeight="8640"/>
  </bookViews>
  <sheets>
    <sheet name="Prabucka 15" sheetId="4" r:id="rId1"/>
  </sheets>
  <calcPr calcId="145621"/>
</workbook>
</file>

<file path=xl/calcChain.xml><?xml version="1.0" encoding="utf-8"?>
<calcChain xmlns="http://schemas.openxmlformats.org/spreadsheetml/2006/main">
  <c r="E11" i="4" l="1"/>
  <c r="E17" i="4" l="1"/>
  <c r="E29" i="4"/>
  <c r="E43" i="4" l="1"/>
  <c r="E37" i="4"/>
  <c r="E25" i="4" l="1"/>
  <c r="E23" i="4"/>
  <c r="E41" i="4"/>
  <c r="E31" i="4"/>
  <c r="E21" i="4"/>
  <c r="E19" i="4"/>
  <c r="E15" i="4"/>
  <c r="E13" i="4"/>
  <c r="E27" i="4" l="1"/>
</calcChain>
</file>

<file path=xl/sharedStrings.xml><?xml version="1.0" encoding="utf-8"?>
<sst xmlns="http://schemas.openxmlformats.org/spreadsheetml/2006/main" count="73" uniqueCount="56">
  <si>
    <t>Lp.</t>
  </si>
  <si>
    <t>Wartość</t>
  </si>
  <si>
    <t>Wartość kosztorysowa robót bez podatku VAT</t>
  </si>
  <si>
    <t>Ogółem wartość kosztorysowa robót</t>
  </si>
  <si>
    <t>Susz ul. Prabucka 15</t>
  </si>
  <si>
    <t>Opis</t>
  </si>
  <si>
    <t>Jedn. miary</t>
  </si>
  <si>
    <t>Ilość</t>
  </si>
  <si>
    <t>Cena</t>
  </si>
  <si>
    <t>zł</t>
  </si>
  <si>
    <t>Roboty pomiarowe - pkt. główne, repery, geodeta, powykonawczy</t>
  </si>
  <si>
    <t>ha</t>
  </si>
  <si>
    <t>m2</t>
  </si>
  <si>
    <t>m3</t>
  </si>
  <si>
    <t>Ręczne rozebranie nawierzchni z płytek betonowych na podsypce piaskowej (materiał do odzysku)</t>
  </si>
  <si>
    <t>m</t>
  </si>
  <si>
    <t>Wywiezienie gruzu z terenu rozbiórki przy mechanicznym załadowaniu i wyładowaniu samochodem samowyładowczym na wysypisko gruzu wskazane przez UMIG, segregacja</t>
  </si>
  <si>
    <t>Mechaniczne profilowanie i zagęszczenie podłoża pod warstwy konstrukcyjne nawierzchni w gruncie kat. I-IV</t>
  </si>
  <si>
    <t>Warstwy odsączającej w korycie lub na całej szer.drogi z mechanicznym zagęszczeniem - grub.warstwy po zag. 20 cm</t>
  </si>
  <si>
    <t>Obrzeża betonowe o wymiarach 30x8 cm na podsypce piaskowej z wypełnieniem spoin piaskiem</t>
  </si>
  <si>
    <t>Ława betonowa C8/10 z oporem pod krawężniki i obrzeża</t>
  </si>
  <si>
    <t>Nawierzchnie z kostki betonowej grub. 6 cm na podsypce piaskowej 100% szara z regulacją urządzeń podziemnych</t>
  </si>
  <si>
    <t>Ręczne rozebranie nawierzchni z płyt betonowych (jomby) na podsypce piaskowej (materiał do odzysku)</t>
  </si>
  <si>
    <t>Ręczne rozebranie nawierzchni z kostki betonowej na podsypce piaskowej (materiał do odzysku)</t>
  </si>
  <si>
    <t>Mechaniczne rozebranie podbudowy z tłucznia śr. gr. 10 cm</t>
  </si>
  <si>
    <t>Mechaniczne korytowanie gł. 30 cm pod warstwy konstrukcyjne jezdni  w gruncie kat. I-IV z wywozem nadmiaru gruntu na miejsce wskazane przez inwestora</t>
  </si>
  <si>
    <t>Przebudowa drogi dojazdowej przy budynku Prabucka 15</t>
  </si>
  <si>
    <t>Mechaniczne ułożenie warstwy z tłucznia gr. 10 cm (kruszywo z odzysku)</t>
  </si>
  <si>
    <t>Podatek VAT (23%)</t>
  </si>
  <si>
    <t>kpl</t>
  </si>
  <si>
    <t>Montaż wpustów ulicznych śr. 500mm głębok. 1,73m z płytą denną i pierścieniem odciążającym z wykonaniem wykopu i zasypaniem gruntem zagęszczalnym po montażu studni wraz z zageszczeniem nasypu</t>
  </si>
  <si>
    <t>Kanały z rur z tworzywa sztucznego kl. "T" (SN8) łączonych na wcisk o śr. wewn. 200 mm wraz z wykonaniem wykopu i zasypaniem gruntem zgęszczalnym z zagęszczeniem nasypu</t>
  </si>
  <si>
    <t>szt</t>
  </si>
  <si>
    <t>Montaż pierścienia odciążającego, włazów żeliwnych D400, płyty betonowej</t>
  </si>
  <si>
    <t xml:space="preserve">Plantowanie terenu z humusowaniem </t>
  </si>
  <si>
    <t>(12*0,5)+(11*1)+(6*1,5)+(10*1)+(3,5*2,5)+(2*1)*2+(21*1)=69,75</t>
  </si>
  <si>
    <t>(12*1,2)=14,40</t>
  </si>
  <si>
    <t>(0,75*12)*2=18,00</t>
  </si>
  <si>
    <t>17+10+21+2+2+2+2+34=90,00</t>
  </si>
  <si>
    <t>(293+45+44)-((0,75*12)*2+(12*0,5)+(11*1)+(6*1,5)+(10*1)+(3,5*2,5)) =319,25</t>
  </si>
  <si>
    <t>(69,75*0,1)+(14,4*0,1)+(18*0,1)+(56*0,06*0,2)=10,89</t>
  </si>
  <si>
    <t>293+45+44+257+26,12=665,12</t>
  </si>
  <si>
    <t>93+45+44+257=639,00</t>
  </si>
  <si>
    <t>7+7+8+3+2=27,00</t>
  </si>
  <si>
    <t>7+8+6+11+25+3+1+1=62,00</t>
  </si>
  <si>
    <t>(27*0,07)+(57*0,04)=4,17</t>
  </si>
  <si>
    <t>3,00*2=6,00</t>
  </si>
  <si>
    <t>293+45+44+26,12=408,12</t>
  </si>
  <si>
    <t>293+45+44=382,00</t>
  </si>
  <si>
    <t>PRZEDMIAR ROBÓT</t>
  </si>
  <si>
    <t xml:space="preserve">Słownie: </t>
  </si>
  <si>
    <t>Krawężniki betonowe wtopione o wymiarach 15x22 cm na podsypce cementowo-piaskowej 1:4</t>
  </si>
  <si>
    <t>Rozebranie obrzeży 8x30 cm na podsypce cem.- piaskowej</t>
  </si>
  <si>
    <t>Podbudowa z mieszanki związanej cementem C5/6 - grubość podbudowy po zagęszczeniu 15 cm cm wraz z pielęgnacją betonu</t>
  </si>
  <si>
    <t>Podbudowa z mieszanki związanej cementem C5/6 - grubość podbudowy po zagęszczeniu 10 cm cm wraz z pielęgnacją betonu (opaska budynku)</t>
  </si>
  <si>
    <t>(4 x 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</si>
</sst>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Czcionka tekstu podstawowego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4" fontId="0" fillId="0" borderId="0" xfId="0" applyNumberFormat="1"/>
    <xf numFmtId="0" fontId="0" fillId="0" borderId="0" xfId="0" applyFont="1"/>
    <xf numFmtId="2" fontId="0" fillId="0" borderId="0" xfId="0" applyNumberFormat="1"/>
    <xf numFmtId="2" fontId="0" fillId="0" borderId="0" xfId="0" applyNumberForma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" fillId="0" borderId="0" xfId="0" applyFont="1"/>
    <xf numFmtId="4" fontId="2" fillId="0" borderId="0" xfId="0" applyNumberFormat="1" applyFont="1"/>
    <xf numFmtId="2" fontId="2" fillId="0" borderId="0" xfId="0" applyNumberFormat="1" applyFont="1"/>
    <xf numFmtId="2" fontId="2" fillId="0" borderId="0" xfId="0" applyNumberFormat="1" applyFont="1" applyAlignment="1">
      <alignment horizontal="right" vertical="center"/>
    </xf>
    <xf numFmtId="2" fontId="2" fillId="0" borderId="0" xfId="0" applyNumberFormat="1" applyFont="1" applyAlignment="1">
      <alignment horizontal="right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horizontal="right" vertical="center"/>
    </xf>
    <xf numFmtId="0" fontId="1" fillId="0" borderId="0" xfId="0" applyFont="1"/>
    <xf numFmtId="2" fontId="1" fillId="0" borderId="2" xfId="0" applyNumberFormat="1" applyFont="1" applyBorder="1" applyAlignment="1">
      <alignment horizontal="center" vertical="center" wrapText="1"/>
    </xf>
    <xf numFmtId="2" fontId="1" fillId="0" borderId="0" xfId="0" applyNumberFormat="1" applyFont="1"/>
    <xf numFmtId="0" fontId="1" fillId="0" borderId="13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0" borderId="13" xfId="0" applyNumberFormat="1" applyFont="1" applyBorder="1" applyAlignment="1">
      <alignment vertical="center"/>
    </xf>
    <xf numFmtId="2" fontId="1" fillId="0" borderId="8" xfId="0" applyNumberFormat="1" applyFont="1" applyBorder="1" applyAlignment="1">
      <alignment vertical="center"/>
    </xf>
    <xf numFmtId="2" fontId="1" fillId="0" borderId="13" xfId="0" applyNumberFormat="1" applyFont="1" applyBorder="1" applyAlignment="1">
      <alignment vertical="center" wrapText="1"/>
    </xf>
    <xf numFmtId="2" fontId="1" fillId="0" borderId="2" xfId="0" applyNumberFormat="1" applyFont="1" applyBorder="1" applyAlignment="1">
      <alignment vertical="center" wrapText="1"/>
    </xf>
    <xf numFmtId="2" fontId="1" fillId="0" borderId="14" xfId="0" applyNumberFormat="1" applyFont="1" applyBorder="1" applyAlignment="1">
      <alignment vertical="center"/>
    </xf>
    <xf numFmtId="0" fontId="1" fillId="0" borderId="2" xfId="0" applyFont="1" applyBorder="1" applyAlignment="1">
      <alignment horizontal="left" vertical="center" wrapText="1"/>
    </xf>
    <xf numFmtId="2" fontId="1" fillId="0" borderId="2" xfId="0" applyNumberFormat="1" applyFont="1" applyBorder="1" applyAlignment="1">
      <alignment horizontal="left" vertical="center" wrapText="1"/>
    </xf>
    <xf numFmtId="2" fontId="1" fillId="0" borderId="8" xfId="0" applyNumberFormat="1" applyFont="1" applyBorder="1" applyAlignment="1">
      <alignment horizontal="left" vertical="center" wrapText="1"/>
    </xf>
    <xf numFmtId="0" fontId="1" fillId="0" borderId="16" xfId="0" applyFont="1" applyBorder="1" applyAlignment="1">
      <alignment vertical="center" wrapText="1"/>
    </xf>
    <xf numFmtId="2" fontId="1" fillId="0" borderId="17" xfId="0" applyNumberFormat="1" applyFont="1" applyBorder="1" applyAlignment="1">
      <alignment horizontal="left" vertical="center" wrapText="1"/>
    </xf>
    <xf numFmtId="0" fontId="1" fillId="0" borderId="19" xfId="0" applyFont="1" applyBorder="1" applyAlignment="1">
      <alignment vertical="center" wrapText="1"/>
    </xf>
    <xf numFmtId="2" fontId="1" fillId="0" borderId="12" xfId="0" applyNumberFormat="1" applyFont="1" applyBorder="1" applyAlignment="1">
      <alignment vertical="center" wrapText="1"/>
    </xf>
    <xf numFmtId="2" fontId="1" fillId="0" borderId="20" xfId="0" applyNumberFormat="1" applyFont="1" applyBorder="1" applyAlignment="1">
      <alignment vertical="center" wrapText="1"/>
    </xf>
    <xf numFmtId="0" fontId="1" fillId="0" borderId="22" xfId="0" applyFont="1" applyBorder="1" applyAlignment="1">
      <alignment vertical="center" wrapText="1"/>
    </xf>
    <xf numFmtId="2" fontId="1" fillId="0" borderId="21" xfId="0" applyNumberFormat="1" applyFont="1" applyBorder="1" applyAlignment="1">
      <alignment vertical="center"/>
    </xf>
    <xf numFmtId="2" fontId="1" fillId="0" borderId="22" xfId="0" applyNumberFormat="1" applyFont="1" applyBorder="1" applyAlignment="1">
      <alignment vertical="center"/>
    </xf>
    <xf numFmtId="2" fontId="1" fillId="0" borderId="6" xfId="0" applyNumberFormat="1" applyFont="1" applyBorder="1" applyAlignment="1">
      <alignment vertical="center" wrapText="1"/>
    </xf>
    <xf numFmtId="2" fontId="1" fillId="0" borderId="21" xfId="0" applyNumberFormat="1" applyFont="1" applyBorder="1" applyAlignment="1">
      <alignment vertical="center" wrapText="1"/>
    </xf>
    <xf numFmtId="2" fontId="1" fillId="0" borderId="22" xfId="0" applyNumberFormat="1" applyFont="1" applyBorder="1" applyAlignment="1">
      <alignment vertical="center" wrapText="1"/>
    </xf>
    <xf numFmtId="2" fontId="1" fillId="0" borderId="7" xfId="0" applyNumberFormat="1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5"/>
  <sheetViews>
    <sheetView tabSelected="1" zoomScale="80" zoomScaleNormal="80" workbookViewId="0">
      <selection activeCell="G10" sqref="G10"/>
    </sheetView>
  </sheetViews>
  <sheetFormatPr defaultRowHeight="14.25"/>
  <cols>
    <col min="2" max="2" width="8.75" customWidth="1"/>
    <col min="3" max="3" width="63.75" customWidth="1"/>
    <col min="4" max="4" width="11.75" style="1" customWidth="1"/>
    <col min="5" max="5" width="11.875" style="3" customWidth="1"/>
    <col min="6" max="6" width="10.75" style="3" customWidth="1"/>
    <col min="7" max="7" width="13.375" style="3" customWidth="1"/>
    <col min="10" max="10" width="9" style="4"/>
  </cols>
  <sheetData>
    <row r="1" spans="2:10" ht="20.100000000000001" customHeight="1">
      <c r="B1" s="5" t="s">
        <v>4</v>
      </c>
      <c r="C1" s="6"/>
      <c r="D1" s="7"/>
      <c r="E1" s="8"/>
      <c r="F1" s="8"/>
      <c r="G1" s="8"/>
      <c r="H1" s="6"/>
      <c r="I1" s="6"/>
      <c r="J1" s="9"/>
    </row>
    <row r="2" spans="2:10" ht="20.100000000000001" customHeight="1">
      <c r="B2" s="6"/>
      <c r="C2" s="6"/>
      <c r="D2" s="7"/>
      <c r="E2" s="8"/>
      <c r="F2" s="8"/>
      <c r="G2" s="10"/>
      <c r="H2" s="6"/>
      <c r="I2" s="6"/>
      <c r="J2" s="9"/>
    </row>
    <row r="3" spans="2:10" s="17" customFormat="1" ht="30" customHeight="1">
      <c r="B3" s="57" t="s">
        <v>49</v>
      </c>
      <c r="C3" s="58"/>
      <c r="D3" s="58"/>
      <c r="E3" s="58"/>
      <c r="F3" s="58"/>
      <c r="G3" s="59"/>
      <c r="H3" s="18"/>
      <c r="I3" s="18"/>
      <c r="J3" s="19"/>
    </row>
    <row r="4" spans="2:10" s="17" customFormat="1" ht="30" customHeight="1">
      <c r="B4" s="57" t="s">
        <v>26</v>
      </c>
      <c r="C4" s="58"/>
      <c r="D4" s="58"/>
      <c r="E4" s="58"/>
      <c r="F4" s="58"/>
      <c r="G4" s="59"/>
      <c r="H4" s="18"/>
      <c r="I4" s="18"/>
      <c r="J4" s="19"/>
    </row>
    <row r="5" spans="2:10" ht="15.75">
      <c r="B5" s="55" t="s">
        <v>0</v>
      </c>
      <c r="C5" s="55" t="s">
        <v>5</v>
      </c>
      <c r="D5" s="55" t="s">
        <v>6</v>
      </c>
      <c r="E5" s="60" t="s">
        <v>7</v>
      </c>
      <c r="F5" s="11" t="s">
        <v>8</v>
      </c>
      <c r="G5" s="11" t="s">
        <v>1</v>
      </c>
      <c r="H5" s="20"/>
      <c r="I5" s="20"/>
      <c r="J5" s="19"/>
    </row>
    <row r="6" spans="2:10" ht="15.75">
      <c r="B6" s="55"/>
      <c r="C6" s="55"/>
      <c r="D6" s="55"/>
      <c r="E6" s="60"/>
      <c r="F6" s="11" t="s">
        <v>9</v>
      </c>
      <c r="G6" s="11" t="s">
        <v>9</v>
      </c>
      <c r="H6" s="20"/>
      <c r="I6" s="20"/>
      <c r="J6" s="19"/>
    </row>
    <row r="7" spans="2:10" ht="15.75">
      <c r="B7" s="56"/>
      <c r="C7" s="56"/>
      <c r="D7" s="56"/>
      <c r="E7" s="61"/>
      <c r="F7" s="21"/>
      <c r="G7" s="12" t="s">
        <v>55</v>
      </c>
      <c r="H7" s="20"/>
      <c r="I7" s="20"/>
      <c r="J7" s="19"/>
    </row>
    <row r="8" spans="2:10" ht="20.100000000000001" customHeight="1">
      <c r="B8" s="13">
        <v>1</v>
      </c>
      <c r="C8" s="13">
        <v>2</v>
      </c>
      <c r="D8" s="13">
        <v>3</v>
      </c>
      <c r="E8" s="14">
        <v>4</v>
      </c>
      <c r="F8" s="14">
        <v>5</v>
      </c>
      <c r="G8" s="14">
        <v>6</v>
      </c>
      <c r="H8" s="20"/>
      <c r="I8" s="20"/>
      <c r="J8" s="19"/>
    </row>
    <row r="9" spans="2:10" ht="20.100000000000001" customHeight="1">
      <c r="B9" s="25">
        <v>1</v>
      </c>
      <c r="C9" s="23" t="s">
        <v>10</v>
      </c>
      <c r="D9" s="25" t="s">
        <v>11</v>
      </c>
      <c r="E9" s="29">
        <v>0.06</v>
      </c>
      <c r="F9" s="29"/>
      <c r="G9" s="29"/>
      <c r="H9" s="20"/>
      <c r="I9" s="20"/>
      <c r="J9" s="19"/>
    </row>
    <row r="10" spans="2:10" ht="20.100000000000001" customHeight="1">
      <c r="B10" s="24"/>
      <c r="C10" s="32">
        <v>0.06</v>
      </c>
      <c r="D10" s="26"/>
      <c r="E10" s="30"/>
      <c r="F10" s="30"/>
      <c r="G10" s="30"/>
      <c r="H10" s="20"/>
      <c r="I10" s="20"/>
      <c r="J10" s="19"/>
    </row>
    <row r="11" spans="2:10" ht="42" customHeight="1">
      <c r="B11" s="25">
        <v>2</v>
      </c>
      <c r="C11" s="23" t="s">
        <v>14</v>
      </c>
      <c r="D11" s="25" t="s">
        <v>12</v>
      </c>
      <c r="E11" s="27">
        <f>(12*0.5)+(11*1)+(6*1.5)+(10*1)+(3.5*2.5)+(2*1)*2+(21*1)</f>
        <v>69.75</v>
      </c>
      <c r="F11" s="29"/>
      <c r="G11" s="29"/>
      <c r="H11" s="20"/>
      <c r="I11" s="20"/>
      <c r="J11" s="19"/>
    </row>
    <row r="12" spans="2:10" ht="20.25" customHeight="1">
      <c r="B12" s="26"/>
      <c r="C12" s="24" t="s">
        <v>35</v>
      </c>
      <c r="D12" s="26"/>
      <c r="E12" s="28"/>
      <c r="F12" s="30"/>
      <c r="G12" s="30"/>
      <c r="H12" s="20"/>
      <c r="I12" s="20"/>
      <c r="J12" s="19"/>
    </row>
    <row r="13" spans="2:10" ht="42" customHeight="1">
      <c r="B13" s="25">
        <v>3</v>
      </c>
      <c r="C13" s="23" t="s">
        <v>23</v>
      </c>
      <c r="D13" s="25" t="s">
        <v>12</v>
      </c>
      <c r="E13" s="31">
        <f>(12*1.2)</f>
        <v>14.399999999999999</v>
      </c>
      <c r="F13" s="29"/>
      <c r="G13" s="29"/>
      <c r="H13" s="20"/>
      <c r="I13" s="20"/>
      <c r="J13" s="19"/>
    </row>
    <row r="14" spans="2:10" ht="22.5" customHeight="1">
      <c r="B14" s="24"/>
      <c r="C14" s="24" t="s">
        <v>36</v>
      </c>
      <c r="D14" s="26"/>
      <c r="E14" s="28"/>
      <c r="F14" s="30"/>
      <c r="G14" s="30"/>
      <c r="H14" s="20"/>
      <c r="I14" s="20"/>
      <c r="J14" s="19"/>
    </row>
    <row r="15" spans="2:10" ht="40.5" customHeight="1">
      <c r="B15" s="25">
        <v>4</v>
      </c>
      <c r="C15" s="23" t="s">
        <v>22</v>
      </c>
      <c r="D15" s="25" t="s">
        <v>12</v>
      </c>
      <c r="E15" s="31">
        <f>(0.75*12)*2</f>
        <v>18</v>
      </c>
      <c r="F15" s="29"/>
      <c r="G15" s="29"/>
      <c r="H15" s="20"/>
      <c r="I15" s="20"/>
      <c r="J15" s="19"/>
    </row>
    <row r="16" spans="2:10" ht="24.75" customHeight="1">
      <c r="B16" s="24"/>
      <c r="C16" s="24" t="s">
        <v>37</v>
      </c>
      <c r="D16" s="26"/>
      <c r="E16" s="28"/>
      <c r="F16" s="30"/>
      <c r="G16" s="30"/>
      <c r="H16" s="20"/>
      <c r="I16" s="20"/>
      <c r="J16" s="19"/>
    </row>
    <row r="17" spans="2:10" ht="30" customHeight="1">
      <c r="B17" s="25">
        <v>5</v>
      </c>
      <c r="C17" s="23" t="s">
        <v>52</v>
      </c>
      <c r="D17" s="25" t="s">
        <v>15</v>
      </c>
      <c r="E17" s="31">
        <f>17+10+21+2+2+2+2+34</f>
        <v>90</v>
      </c>
      <c r="F17" s="29"/>
      <c r="G17" s="29"/>
      <c r="H17" s="20"/>
      <c r="I17" s="20"/>
      <c r="J17" s="19"/>
    </row>
    <row r="18" spans="2:10" ht="23.25" customHeight="1">
      <c r="B18" s="24"/>
      <c r="C18" s="24" t="s">
        <v>38</v>
      </c>
      <c r="D18" s="26"/>
      <c r="E18" s="28"/>
      <c r="F18" s="30"/>
      <c r="G18" s="30"/>
      <c r="H18" s="20"/>
      <c r="I18" s="20"/>
      <c r="J18" s="19"/>
    </row>
    <row r="19" spans="2:10" ht="29.25" customHeight="1">
      <c r="B19" s="25">
        <v>6</v>
      </c>
      <c r="C19" s="23" t="s">
        <v>24</v>
      </c>
      <c r="D19" s="25" t="s">
        <v>15</v>
      </c>
      <c r="E19" s="31">
        <f>17+10+21+2+2+2+2</f>
        <v>56</v>
      </c>
      <c r="F19" s="29"/>
      <c r="G19" s="29"/>
      <c r="H19" s="20"/>
      <c r="I19" s="20"/>
      <c r="J19" s="19"/>
    </row>
    <row r="20" spans="2:10" ht="33.75" customHeight="1">
      <c r="B20" s="24"/>
      <c r="C20" s="24" t="s">
        <v>39</v>
      </c>
      <c r="D20" s="26"/>
      <c r="E20" s="28"/>
      <c r="F20" s="30"/>
      <c r="G20" s="30"/>
      <c r="H20" s="20"/>
      <c r="I20" s="20"/>
      <c r="J20" s="19"/>
    </row>
    <row r="21" spans="2:10" ht="54" customHeight="1">
      <c r="B21" s="25">
        <v>7</v>
      </c>
      <c r="C21" s="23" t="s">
        <v>16</v>
      </c>
      <c r="D21" s="25" t="s">
        <v>13</v>
      </c>
      <c r="E21" s="31">
        <f>(69.75*0.1)+(14.4*0.1)+(18*0.1)+(56*0.06*0.2)</f>
        <v>10.887000000000002</v>
      </c>
      <c r="F21" s="29"/>
      <c r="G21" s="29"/>
      <c r="H21" s="20"/>
      <c r="I21" s="20"/>
      <c r="J21" s="19"/>
    </row>
    <row r="22" spans="2:10" ht="25.5" customHeight="1">
      <c r="B22" s="26"/>
      <c r="C22" s="24" t="s">
        <v>40</v>
      </c>
      <c r="D22" s="26"/>
      <c r="E22" s="28"/>
      <c r="F22" s="30"/>
      <c r="G22" s="30"/>
      <c r="H22" s="20"/>
      <c r="I22" s="20"/>
      <c r="J22" s="19"/>
    </row>
    <row r="23" spans="2:10" ht="54" customHeight="1">
      <c r="B23" s="25">
        <v>8</v>
      </c>
      <c r="C23" s="23" t="s">
        <v>25</v>
      </c>
      <c r="D23" s="25" t="s">
        <v>12</v>
      </c>
      <c r="E23" s="31">
        <f>293+45+44+257+26.12</f>
        <v>665.12</v>
      </c>
      <c r="F23" s="29"/>
      <c r="G23" s="29"/>
      <c r="H23" s="20"/>
      <c r="I23" s="20"/>
      <c r="J23" s="19"/>
    </row>
    <row r="24" spans="2:10" ht="24.75" customHeight="1">
      <c r="B24" s="26"/>
      <c r="C24" s="24" t="s">
        <v>41</v>
      </c>
      <c r="D24" s="26"/>
      <c r="E24" s="28"/>
      <c r="F24" s="30"/>
      <c r="G24" s="30"/>
      <c r="H24" s="20"/>
      <c r="I24" s="20"/>
      <c r="J24" s="19"/>
    </row>
    <row r="25" spans="2:10" ht="37.5" customHeight="1">
      <c r="B25" s="25">
        <v>9</v>
      </c>
      <c r="C25" s="23" t="s">
        <v>17</v>
      </c>
      <c r="D25" s="25" t="s">
        <v>12</v>
      </c>
      <c r="E25" s="31">
        <f>293+45+44+257</f>
        <v>639</v>
      </c>
      <c r="F25" s="29"/>
      <c r="G25" s="29"/>
      <c r="H25" s="20"/>
      <c r="I25" s="20"/>
      <c r="J25" s="19"/>
    </row>
    <row r="26" spans="2:10" ht="23.25" customHeight="1">
      <c r="B26" s="26"/>
      <c r="C26" s="24" t="s">
        <v>42</v>
      </c>
      <c r="D26" s="26"/>
      <c r="E26" s="28"/>
      <c r="F26" s="30"/>
      <c r="G26" s="30"/>
      <c r="H26" s="20"/>
      <c r="I26" s="20"/>
      <c r="J26" s="19"/>
    </row>
    <row r="27" spans="2:10" ht="38.25" customHeight="1">
      <c r="B27" s="25">
        <v>10</v>
      </c>
      <c r="C27" s="23" t="s">
        <v>51</v>
      </c>
      <c r="D27" s="25" t="s">
        <v>15</v>
      </c>
      <c r="E27" s="31">
        <f>7+7+8+3+2</f>
        <v>27</v>
      </c>
      <c r="F27" s="29"/>
      <c r="G27" s="29"/>
      <c r="H27" s="20"/>
      <c r="I27" s="20"/>
      <c r="J27" s="19"/>
    </row>
    <row r="28" spans="2:10" ht="26.25" customHeight="1">
      <c r="B28" s="26"/>
      <c r="C28" s="24" t="s">
        <v>43</v>
      </c>
      <c r="D28" s="26"/>
      <c r="E28" s="28"/>
      <c r="F28" s="30"/>
      <c r="G28" s="30"/>
      <c r="H28" s="20"/>
      <c r="I28" s="20"/>
      <c r="J28" s="19"/>
    </row>
    <row r="29" spans="2:10" ht="35.1" customHeight="1">
      <c r="B29" s="25">
        <v>11</v>
      </c>
      <c r="C29" s="23" t="s">
        <v>19</v>
      </c>
      <c r="D29" s="25" t="s">
        <v>15</v>
      </c>
      <c r="E29" s="31">
        <f>7+8+6+11+25+3+1+1</f>
        <v>62</v>
      </c>
      <c r="F29" s="29"/>
      <c r="G29" s="29"/>
      <c r="H29" s="20"/>
      <c r="I29" s="20"/>
      <c r="J29" s="19"/>
    </row>
    <row r="30" spans="2:10" ht="24" customHeight="1">
      <c r="B30" s="26"/>
      <c r="C30" s="24" t="s">
        <v>44</v>
      </c>
      <c r="D30" s="26"/>
      <c r="E30" s="28"/>
      <c r="F30" s="30"/>
      <c r="G30" s="30"/>
      <c r="H30" s="20"/>
      <c r="I30" s="20"/>
      <c r="J30" s="19"/>
    </row>
    <row r="31" spans="2:10" ht="29.25" customHeight="1">
      <c r="B31" s="25">
        <v>12</v>
      </c>
      <c r="C31" s="23" t="s">
        <v>20</v>
      </c>
      <c r="D31" s="25" t="s">
        <v>13</v>
      </c>
      <c r="E31" s="31">
        <f>(27*0.07)+(57*0.04)</f>
        <v>4.17</v>
      </c>
      <c r="F31" s="29"/>
      <c r="G31" s="29"/>
      <c r="H31" s="20"/>
      <c r="I31" s="20"/>
      <c r="J31" s="19"/>
    </row>
    <row r="32" spans="2:10" ht="20.25" customHeight="1">
      <c r="B32" s="26"/>
      <c r="C32" s="24" t="s">
        <v>45</v>
      </c>
      <c r="D32" s="26"/>
      <c r="E32" s="28"/>
      <c r="F32" s="30"/>
      <c r="G32" s="30"/>
      <c r="H32" s="20"/>
      <c r="I32" s="20"/>
      <c r="J32" s="19"/>
    </row>
    <row r="33" spans="2:10" ht="70.5" customHeight="1">
      <c r="B33" s="25">
        <v>13</v>
      </c>
      <c r="C33" s="23" t="s">
        <v>30</v>
      </c>
      <c r="D33" s="25" t="s">
        <v>29</v>
      </c>
      <c r="E33" s="31">
        <v>2</v>
      </c>
      <c r="F33" s="29"/>
      <c r="G33" s="29"/>
      <c r="H33" s="20"/>
      <c r="I33" s="20"/>
      <c r="J33" s="19"/>
    </row>
    <row r="34" spans="2:10" ht="19.5" customHeight="1">
      <c r="B34" s="26"/>
      <c r="C34" s="33">
        <v>2</v>
      </c>
      <c r="D34" s="26"/>
      <c r="E34" s="28"/>
      <c r="F34" s="30"/>
      <c r="G34" s="30"/>
      <c r="H34" s="20"/>
      <c r="I34" s="20"/>
      <c r="J34" s="19"/>
    </row>
    <row r="35" spans="2:10" ht="58.5" customHeight="1">
      <c r="B35" s="25">
        <v>14</v>
      </c>
      <c r="C35" s="23" t="s">
        <v>31</v>
      </c>
      <c r="D35" s="25" t="s">
        <v>15</v>
      </c>
      <c r="E35" s="31">
        <v>6</v>
      </c>
      <c r="F35" s="29"/>
      <c r="G35" s="29"/>
      <c r="H35" s="20"/>
      <c r="I35" s="20"/>
      <c r="J35" s="19"/>
    </row>
    <row r="36" spans="2:10" ht="18" customHeight="1">
      <c r="B36" s="26"/>
      <c r="C36" s="24" t="s">
        <v>46</v>
      </c>
      <c r="D36" s="26"/>
      <c r="E36" s="28"/>
      <c r="F36" s="30"/>
      <c r="G36" s="30"/>
      <c r="H36" s="20"/>
      <c r="I36" s="20"/>
      <c r="J36" s="19"/>
    </row>
    <row r="37" spans="2:10" ht="38.25" customHeight="1">
      <c r="B37" s="25">
        <v>15</v>
      </c>
      <c r="C37" s="23" t="s">
        <v>18</v>
      </c>
      <c r="D37" s="25" t="s">
        <v>12</v>
      </c>
      <c r="E37" s="31">
        <f>293+45+44+26.12</f>
        <v>408.12</v>
      </c>
      <c r="F37" s="29"/>
      <c r="G37" s="29"/>
      <c r="H37" s="20"/>
      <c r="I37" s="20"/>
      <c r="J37" s="19"/>
    </row>
    <row r="38" spans="2:10" ht="24" customHeight="1">
      <c r="B38" s="26"/>
      <c r="C38" s="24" t="s">
        <v>47</v>
      </c>
      <c r="D38" s="26"/>
      <c r="E38" s="28"/>
      <c r="F38" s="30"/>
      <c r="G38" s="30"/>
      <c r="H38" s="20"/>
      <c r="I38" s="20"/>
      <c r="J38" s="19"/>
    </row>
    <row r="39" spans="2:10" ht="54" customHeight="1">
      <c r="B39" s="25">
        <v>16</v>
      </c>
      <c r="C39" s="23" t="s">
        <v>54</v>
      </c>
      <c r="D39" s="25" t="s">
        <v>12</v>
      </c>
      <c r="E39" s="31">
        <v>26.12</v>
      </c>
      <c r="F39" s="29"/>
      <c r="G39" s="29"/>
      <c r="H39" s="20"/>
      <c r="I39" s="20"/>
      <c r="J39" s="19"/>
    </row>
    <row r="40" spans="2:10" ht="21.75" customHeight="1">
      <c r="B40" s="26"/>
      <c r="C40" s="32">
        <v>26.12</v>
      </c>
      <c r="D40" s="26"/>
      <c r="E40" s="28"/>
      <c r="F40" s="30"/>
      <c r="G40" s="30"/>
      <c r="H40" s="20"/>
      <c r="I40" s="20"/>
      <c r="J40" s="19"/>
    </row>
    <row r="41" spans="2:10" ht="42.75" customHeight="1">
      <c r="B41" s="25">
        <v>17</v>
      </c>
      <c r="C41" s="23" t="s">
        <v>53</v>
      </c>
      <c r="D41" s="25" t="s">
        <v>12</v>
      </c>
      <c r="E41" s="31">
        <f>293+45+44</f>
        <v>382</v>
      </c>
      <c r="F41" s="29"/>
      <c r="G41" s="29"/>
      <c r="H41" s="20"/>
      <c r="I41" s="20"/>
      <c r="J41" s="19"/>
    </row>
    <row r="42" spans="2:10" ht="21.75" customHeight="1">
      <c r="B42" s="26"/>
      <c r="C42" s="24" t="s">
        <v>48</v>
      </c>
      <c r="D42" s="26"/>
      <c r="E42" s="28"/>
      <c r="F42" s="30"/>
      <c r="G42" s="30"/>
      <c r="H42" s="20"/>
      <c r="I42" s="20"/>
      <c r="J42" s="19"/>
    </row>
    <row r="43" spans="2:10" ht="42" customHeight="1">
      <c r="B43" s="25">
        <v>18</v>
      </c>
      <c r="C43" s="23" t="s">
        <v>21</v>
      </c>
      <c r="D43" s="25" t="s">
        <v>12</v>
      </c>
      <c r="E43" s="31">
        <f>293+45+44+26.12</f>
        <v>408.12</v>
      </c>
      <c r="F43" s="29"/>
      <c r="G43" s="29"/>
      <c r="H43" s="20"/>
      <c r="I43" s="20"/>
      <c r="J43" s="19"/>
    </row>
    <row r="44" spans="2:10" ht="23.25" customHeight="1">
      <c r="B44" s="26"/>
      <c r="C44" s="24" t="s">
        <v>47</v>
      </c>
      <c r="D44" s="26"/>
      <c r="E44" s="28"/>
      <c r="F44" s="30"/>
      <c r="G44" s="30"/>
      <c r="H44" s="20"/>
      <c r="I44" s="20"/>
      <c r="J44" s="19"/>
    </row>
    <row r="45" spans="2:10" ht="42" customHeight="1">
      <c r="B45" s="25">
        <v>19</v>
      </c>
      <c r="C45" s="23" t="s">
        <v>27</v>
      </c>
      <c r="D45" s="25" t="s">
        <v>12</v>
      </c>
      <c r="E45" s="31">
        <v>257</v>
      </c>
      <c r="F45" s="29"/>
      <c r="G45" s="29"/>
      <c r="H45" s="20"/>
      <c r="I45" s="20"/>
      <c r="J45" s="19"/>
    </row>
    <row r="46" spans="2:10" ht="24" customHeight="1">
      <c r="B46" s="26"/>
      <c r="C46" s="34">
        <v>257</v>
      </c>
      <c r="D46" s="26"/>
      <c r="E46" s="28"/>
      <c r="F46" s="30"/>
      <c r="G46" s="30"/>
      <c r="H46" s="20"/>
      <c r="I46" s="20"/>
      <c r="J46" s="19"/>
    </row>
    <row r="47" spans="2:10" ht="42.75" customHeight="1">
      <c r="B47" s="47">
        <v>20</v>
      </c>
      <c r="C47" s="35" t="s">
        <v>33</v>
      </c>
      <c r="D47" s="25" t="s">
        <v>32</v>
      </c>
      <c r="E47" s="31">
        <v>2</v>
      </c>
      <c r="F47" s="29"/>
      <c r="G47" s="29"/>
      <c r="H47" s="20"/>
      <c r="I47" s="20"/>
      <c r="J47" s="19"/>
    </row>
    <row r="48" spans="2:10" ht="21.75" customHeight="1">
      <c r="B48" s="48"/>
      <c r="C48" s="36">
        <v>2</v>
      </c>
      <c r="D48" s="51"/>
      <c r="E48" s="28"/>
      <c r="F48" s="43"/>
      <c r="G48" s="30"/>
      <c r="H48" s="20"/>
      <c r="I48" s="20"/>
      <c r="J48" s="19"/>
    </row>
    <row r="49" spans="2:10" ht="25.5" customHeight="1">
      <c r="B49" s="49">
        <v>21</v>
      </c>
      <c r="C49" s="37" t="s">
        <v>34</v>
      </c>
      <c r="D49" s="49" t="s">
        <v>12</v>
      </c>
      <c r="E49" s="41">
        <v>23</v>
      </c>
      <c r="F49" s="44"/>
      <c r="G49" s="38"/>
      <c r="H49" s="20"/>
      <c r="I49" s="20"/>
      <c r="J49" s="19"/>
    </row>
    <row r="50" spans="2:10" ht="20.25" customHeight="1">
      <c r="B50" s="50"/>
      <c r="C50" s="46">
        <v>23</v>
      </c>
      <c r="D50" s="40"/>
      <c r="E50" s="42"/>
      <c r="F50" s="45"/>
      <c r="G50" s="39"/>
      <c r="H50" s="20"/>
      <c r="I50" s="20"/>
      <c r="J50" s="19"/>
    </row>
    <row r="51" spans="2:10" ht="36" customHeight="1">
      <c r="B51" s="62" t="s">
        <v>2</v>
      </c>
      <c r="C51" s="53"/>
      <c r="D51" s="63"/>
      <c r="E51" s="63"/>
      <c r="F51" s="64"/>
      <c r="G51" s="15"/>
      <c r="H51" s="20"/>
      <c r="I51" s="20"/>
      <c r="J51" s="19"/>
    </row>
    <row r="52" spans="2:10" ht="24.95" customHeight="1">
      <c r="B52" s="52" t="s">
        <v>28</v>
      </c>
      <c r="C52" s="53"/>
      <c r="D52" s="53"/>
      <c r="E52" s="53"/>
      <c r="F52" s="54"/>
      <c r="G52" s="15"/>
      <c r="H52" s="20"/>
      <c r="I52" s="20"/>
      <c r="J52" s="19"/>
    </row>
    <row r="53" spans="2:10" ht="24.95" customHeight="1">
      <c r="B53" s="52" t="s">
        <v>3</v>
      </c>
      <c r="C53" s="53"/>
      <c r="D53" s="53"/>
      <c r="E53" s="53"/>
      <c r="F53" s="54"/>
      <c r="G53" s="15"/>
      <c r="H53" s="20"/>
      <c r="I53" s="20"/>
      <c r="J53" s="19"/>
    </row>
    <row r="54" spans="2:10" ht="24.95" customHeight="1">
      <c r="B54" s="20"/>
      <c r="C54" s="20"/>
      <c r="D54" s="20"/>
      <c r="E54" s="22"/>
      <c r="F54" s="22"/>
      <c r="G54" s="22"/>
      <c r="H54" s="20"/>
      <c r="I54" s="20"/>
      <c r="J54" s="19"/>
    </row>
    <row r="55" spans="2:10" s="2" customFormat="1" ht="24.95" customHeight="1">
      <c r="B55" s="16" t="s">
        <v>50</v>
      </c>
      <c r="C55" s="20"/>
      <c r="D55" s="20"/>
      <c r="E55" s="22"/>
      <c r="F55" s="22"/>
      <c r="G55" s="22"/>
      <c r="H55" s="20"/>
      <c r="I55" s="20"/>
      <c r="J55" s="19"/>
    </row>
  </sheetData>
  <mergeCells count="9">
    <mergeCell ref="B53:F53"/>
    <mergeCell ref="B5:B7"/>
    <mergeCell ref="C5:C7"/>
    <mergeCell ref="D5:D7"/>
    <mergeCell ref="B3:G3"/>
    <mergeCell ref="B4:G4"/>
    <mergeCell ref="E5:E7"/>
    <mergeCell ref="B51:F51"/>
    <mergeCell ref="B52:F5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Prabucka 15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Twoja nazwa użytkownika</dc:creator>
  <cp:lastModifiedBy>Robert</cp:lastModifiedBy>
  <cp:lastPrinted>2012-11-15T07:33:55Z</cp:lastPrinted>
  <dcterms:created xsi:type="dcterms:W3CDTF">2009-06-19T06:11:13Z</dcterms:created>
  <dcterms:modified xsi:type="dcterms:W3CDTF">2018-05-25T18:03:04Z</dcterms:modified>
</cp:coreProperties>
</file>